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8258B86E-6EDD-452F-B0F6-B23B11B42D19}" xr6:coauthVersionLast="47" xr6:coauthVersionMax="47" xr10:uidLastSave="{00000000-0000-0000-0000-000000000000}"/>
  <bookViews>
    <workbookView xWindow="20370" yWindow="-120" windowWidth="20730" windowHeight="11160" xr2:uid="{69E0CF88-0776-4B33-9B16-9B012954A265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N11" i="2"/>
  <c r="P9" i="2"/>
  <c r="R9" i="2"/>
  <c r="M9" i="2"/>
  <c r="L9" i="2"/>
  <c r="J9" i="2"/>
  <c r="I10" i="2"/>
  <c r="H9" i="2"/>
  <c r="G9" i="2"/>
  <c r="D9" i="2"/>
  <c r="Q11" i="2" l="1"/>
  <c r="S11" i="2" s="1"/>
  <c r="I11" i="2"/>
</calcChain>
</file>

<file path=xl/sharedStrings.xml><?xml version="1.0" encoding="utf-8"?>
<sst xmlns="http://schemas.openxmlformats.org/spreadsheetml/2006/main" count="122" uniqueCount="76">
  <si>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</si>
  <si>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</si>
  <si>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</si>
  <si>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</si>
  <si>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</si>
  <si>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</si>
  <si>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</si>
  <si>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</si>
  <si>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</si>
  <si>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</si>
  <si>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</si>
  <si>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</si>
  <si>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</si>
  <si>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</si>
  <si>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</si>
  <si>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</si>
  <si>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</si>
  <si>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</si>
  <si>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</si>
  <si>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</si>
  <si>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</si>
  <si>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</si>
  <si>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</si>
  <si>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</si>
  <si>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</si>
  <si>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</si>
  <si>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</si>
  <si>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03-ARM'S LENGTH</t>
  </si>
  <si>
    <t>No</t>
  </si>
  <si>
    <t xml:space="preserve">  /  /    </t>
  </si>
  <si>
    <t>WD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</si>
  <si>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</si>
  <si>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</si>
  <si>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</si>
  <si>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</si>
  <si>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</si>
  <si>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</si>
  <si>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</si>
  <si>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</si>
  <si>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070-003-000-006-01</t>
  </si>
  <si>
    <t>9587 S ROGERS RD</t>
  </si>
  <si>
    <t>00001</t>
  </si>
  <si>
    <t>Farm House</t>
  </si>
  <si>
    <t xml:space="preserve">Farmland </t>
  </si>
  <si>
    <t>110-006-000-006-02</t>
  </si>
  <si>
    <t>4350 NORTH GRAND LAKE HWY</t>
  </si>
  <si>
    <t>CD</t>
  </si>
  <si>
    <t>AG 101</t>
  </si>
  <si>
    <t>GEN AG</t>
  </si>
  <si>
    <t>111-016-000-010-03</t>
  </si>
  <si>
    <t>6557 STATE ST</t>
  </si>
  <si>
    <t>130-032-000-009-03</t>
  </si>
  <si>
    <t>8457 LEER RD</t>
  </si>
  <si>
    <t>Mobile Home</t>
  </si>
  <si>
    <t>130-032-000-014-01</t>
  </si>
  <si>
    <t>8802 HINCKA RD</t>
  </si>
  <si>
    <t>RUST AG ECF .722</t>
  </si>
  <si>
    <t>Do to lack of Agricultural sales in Rust township</t>
  </si>
  <si>
    <t>The Assessor used sale from Townships in Adjacent County with similar values and demographics</t>
  </si>
  <si>
    <t>Metz Township # 070</t>
  </si>
  <si>
    <t>Posen # 110 &amp; 111</t>
  </si>
  <si>
    <t>Pulawski # 130</t>
  </si>
  <si>
    <t>Assessor used the following perimeters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</si>
  <si>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</si>
  <si>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</si>
  <si>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</si>
  <si>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AGRICULTURAL-VACANT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</si>
  <si>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</si>
  <si>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</si>
  <si>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</si>
  <si>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AGRICULTURE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</si>
  <si>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</si>
  <si>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</si>
  <si>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</si>
  <si>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</si>
  <si>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=STDEV(N2:N8)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</si>
</sst>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8" fillId="3" borderId="2" xfId="0" applyFont="1" applyFill="1" applyBorder="1"/>
    <xf numFmtId="49" fontId="0" fillId="0" borderId="0" xfId="0" quotePrefix="1" applyNumberFormat="1" applyAlignment="1">
      <alignment horizontal="righ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EFA72-FC16-4079-811A-E98CC2E0BD59}">
  <dimension ref="A1:BL24"/>
  <sheetViews>
    <sheetView tabSelected="1" workbookViewId="0">
      <selection activeCell="B11" sqref="B11"/>
    </sheetView>
  </sheetViews>
  <sheetFormatPr defaultRowHeight="15" x14ac:dyDescent="0.25"/>
  <cols>
    <col min="1" max="1" width="21.42578125" customWidth="1"/>
    <col min="2" max="2" width="33.42578125" customWidth="1"/>
    <col min="3" max="3" width="16.7109375" style="17" customWidth="1"/>
    <col min="4" max="4" width="17.7109375" style="7" customWidth="1"/>
    <col min="5" max="5" width="8.7109375" customWidth="1"/>
    <col min="6" max="6" width="19.14062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39" customWidth="1"/>
    <col min="18" max="18" width="21.7109375" style="41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0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44243</v>
      </c>
      <c r="D2" s="7">
        <v>160000</v>
      </c>
      <c r="E2" t="s">
        <v>30</v>
      </c>
      <c r="F2" t="s">
        <v>27</v>
      </c>
      <c r="G2" s="7">
        <v>160000</v>
      </c>
      <c r="H2" s="7">
        <v>71100</v>
      </c>
      <c r="I2" s="12">
        <v>44.4375</v>
      </c>
      <c r="J2" s="7">
        <v>142145</v>
      </c>
      <c r="K2" s="7">
        <v>57829</v>
      </c>
      <c r="L2" s="7">
        <v>102171</v>
      </c>
      <c r="M2" s="7">
        <v>119767.04829545454</v>
      </c>
      <c r="N2" s="22">
        <v>0.85308105571703929</v>
      </c>
      <c r="O2" s="27">
        <v>2972</v>
      </c>
      <c r="P2" s="32">
        <v>34.377860026917901</v>
      </c>
      <c r="Q2" s="47" t="s">
        <v>41</v>
      </c>
      <c r="R2" s="41">
        <v>73.979708331281984</v>
      </c>
      <c r="S2" t="s">
        <v>42</v>
      </c>
      <c r="U2" s="7">
        <v>55000</v>
      </c>
      <c r="V2" t="s">
        <v>28</v>
      </c>
      <c r="W2" s="17" t="s">
        <v>29</v>
      </c>
      <c r="Y2" t="s">
        <v>43</v>
      </c>
      <c r="Z2">
        <v>101</v>
      </c>
      <c r="AA2">
        <v>49</v>
      </c>
      <c r="AL2" s="2"/>
      <c r="BC2" s="2"/>
      <c r="BE2" s="2"/>
    </row>
    <row r="3" spans="1:64" x14ac:dyDescent="0.25">
      <c r="A3" t="s">
        <v>44</v>
      </c>
      <c r="B3" t="s">
        <v>45</v>
      </c>
      <c r="C3" s="17">
        <v>44040</v>
      </c>
      <c r="D3" s="7">
        <v>199900</v>
      </c>
      <c r="E3" t="s">
        <v>30</v>
      </c>
      <c r="F3" t="s">
        <v>27</v>
      </c>
      <c r="G3" s="7">
        <v>199900</v>
      </c>
      <c r="H3" s="7">
        <v>98100</v>
      </c>
      <c r="I3" s="12">
        <v>49.074537268634316</v>
      </c>
      <c r="J3" s="7">
        <v>194936</v>
      </c>
      <c r="K3" s="7">
        <v>102500</v>
      </c>
      <c r="L3" s="7">
        <v>97400</v>
      </c>
      <c r="M3" s="7">
        <v>153803.65939579869</v>
      </c>
      <c r="N3" s="22">
        <v>0.63327491935254032</v>
      </c>
      <c r="O3" s="27">
        <v>1248</v>
      </c>
      <c r="P3" s="32">
        <v>78.044871794871796</v>
      </c>
      <c r="Q3" s="47" t="s">
        <v>41</v>
      </c>
      <c r="R3" s="41">
        <v>25.538063052855232</v>
      </c>
      <c r="S3" t="s">
        <v>46</v>
      </c>
      <c r="U3" s="7">
        <v>99590</v>
      </c>
      <c r="V3" t="s">
        <v>28</v>
      </c>
      <c r="W3" s="17" t="s">
        <v>29</v>
      </c>
      <c r="Y3" t="s">
        <v>47</v>
      </c>
      <c r="Z3">
        <v>101</v>
      </c>
      <c r="AA3">
        <v>96</v>
      </c>
    </row>
    <row r="4" spans="1:64" x14ac:dyDescent="0.25">
      <c r="A4" t="s">
        <v>49</v>
      </c>
      <c r="B4" t="s">
        <v>50</v>
      </c>
      <c r="C4" s="17">
        <v>44252</v>
      </c>
      <c r="D4" s="7">
        <v>36400</v>
      </c>
      <c r="E4" t="s">
        <v>30</v>
      </c>
      <c r="F4" t="s">
        <v>27</v>
      </c>
      <c r="G4" s="7">
        <v>36400</v>
      </c>
      <c r="H4" s="7">
        <v>17000</v>
      </c>
      <c r="I4" s="12">
        <v>46.703296703296701</v>
      </c>
      <c r="J4" s="7">
        <v>37201</v>
      </c>
      <c r="K4" s="7">
        <v>28220</v>
      </c>
      <c r="L4" s="7">
        <v>8180</v>
      </c>
      <c r="M4" s="7">
        <v>13265.878877400301</v>
      </c>
      <c r="N4" s="22">
        <v>0.61661953011914017</v>
      </c>
      <c r="O4" s="27">
        <v>0</v>
      </c>
      <c r="P4" s="32" t="e">
        <v>#DIV/0!</v>
      </c>
      <c r="Q4" s="47" t="s">
        <v>41</v>
      </c>
      <c r="R4" s="41">
        <v>1.1077131036012156</v>
      </c>
      <c r="U4" s="7">
        <v>23400</v>
      </c>
      <c r="V4" t="s">
        <v>28</v>
      </c>
      <c r="W4" s="17" t="s">
        <v>29</v>
      </c>
      <c r="Z4">
        <v>101</v>
      </c>
      <c r="AA4">
        <v>0</v>
      </c>
    </row>
    <row r="5" spans="1:64" x14ac:dyDescent="0.25">
      <c r="A5" t="s">
        <v>44</v>
      </c>
      <c r="B5" t="s">
        <v>45</v>
      </c>
      <c r="C5" s="17">
        <v>44040</v>
      </c>
      <c r="D5" s="7">
        <v>199900</v>
      </c>
      <c r="E5" t="s">
        <v>30</v>
      </c>
      <c r="F5" t="s">
        <v>27</v>
      </c>
      <c r="G5" s="7">
        <v>199900</v>
      </c>
      <c r="H5" s="7">
        <v>98100</v>
      </c>
      <c r="I5" s="12">
        <v>49.074537268634316</v>
      </c>
      <c r="J5" s="7">
        <v>194936</v>
      </c>
      <c r="K5" s="7">
        <v>102500</v>
      </c>
      <c r="L5" s="7">
        <v>97400</v>
      </c>
      <c r="M5" s="7">
        <v>153803.65939579869</v>
      </c>
      <c r="N5" s="22">
        <v>0.63327491935254032</v>
      </c>
      <c r="O5" s="27">
        <v>1248</v>
      </c>
      <c r="P5" s="32">
        <v>78.044871794871796</v>
      </c>
      <c r="Q5" s="47" t="s">
        <v>41</v>
      </c>
      <c r="R5" s="41">
        <v>25.538063052855232</v>
      </c>
      <c r="S5" t="s">
        <v>46</v>
      </c>
      <c r="U5" s="7">
        <v>99590</v>
      </c>
      <c r="V5" t="s">
        <v>28</v>
      </c>
      <c r="W5" s="17" t="s">
        <v>29</v>
      </c>
      <c r="Y5" t="s">
        <v>47</v>
      </c>
      <c r="Z5">
        <v>101</v>
      </c>
      <c r="AA5">
        <v>96</v>
      </c>
    </row>
    <row r="6" spans="1:64" x14ac:dyDescent="0.25">
      <c r="A6" t="s">
        <v>49</v>
      </c>
      <c r="B6" t="s">
        <v>50</v>
      </c>
      <c r="C6" s="17">
        <v>44252</v>
      </c>
      <c r="D6" s="7">
        <v>36400</v>
      </c>
      <c r="E6" t="s">
        <v>30</v>
      </c>
      <c r="F6" t="s">
        <v>27</v>
      </c>
      <c r="G6" s="7">
        <v>36400</v>
      </c>
      <c r="H6" s="7">
        <v>17000</v>
      </c>
      <c r="I6" s="12">
        <v>46.703296703296701</v>
      </c>
      <c r="J6" s="7">
        <v>37201</v>
      </c>
      <c r="K6" s="7">
        <v>28220</v>
      </c>
      <c r="L6" s="7">
        <v>8180</v>
      </c>
      <c r="M6" s="7">
        <v>13265.878877400301</v>
      </c>
      <c r="N6" s="22">
        <v>0.61661953011914017</v>
      </c>
      <c r="O6" s="27">
        <v>0</v>
      </c>
      <c r="P6" s="32" t="e">
        <v>#DIV/0!</v>
      </c>
      <c r="Q6" s="47" t="s">
        <v>41</v>
      </c>
      <c r="R6" s="41">
        <v>1.1077131036012156</v>
      </c>
      <c r="U6" s="7">
        <v>23400</v>
      </c>
      <c r="V6" t="s">
        <v>28</v>
      </c>
      <c r="W6" s="17" t="s">
        <v>29</v>
      </c>
      <c r="Z6">
        <v>101</v>
      </c>
      <c r="AA6">
        <v>0</v>
      </c>
    </row>
    <row r="7" spans="1:64" x14ac:dyDescent="0.25">
      <c r="A7" t="s">
        <v>51</v>
      </c>
      <c r="B7" t="s">
        <v>52</v>
      </c>
      <c r="C7" s="17">
        <v>44042</v>
      </c>
      <c r="D7" s="7">
        <v>48000</v>
      </c>
      <c r="E7" t="s">
        <v>30</v>
      </c>
      <c r="F7" t="s">
        <v>27</v>
      </c>
      <c r="G7" s="7">
        <v>48000</v>
      </c>
      <c r="H7" s="7">
        <v>24800</v>
      </c>
      <c r="I7" s="12">
        <v>51.666666666666671</v>
      </c>
      <c r="J7" s="7">
        <v>49651</v>
      </c>
      <c r="K7" s="7">
        <v>28520</v>
      </c>
      <c r="L7" s="7">
        <v>19480</v>
      </c>
      <c r="M7" s="7">
        <v>29066.024649136001</v>
      </c>
      <c r="N7" s="22">
        <v>0.67019828941688631</v>
      </c>
      <c r="O7" s="27">
        <v>600</v>
      </c>
      <c r="P7" s="32">
        <v>32.466666666666669</v>
      </c>
      <c r="Q7" s="47" t="s">
        <v>41</v>
      </c>
      <c r="R7" s="41">
        <v>4780.5747886711115</v>
      </c>
      <c r="S7" t="s">
        <v>53</v>
      </c>
      <c r="U7" s="7">
        <v>19520</v>
      </c>
      <c r="V7" t="s">
        <v>28</v>
      </c>
      <c r="W7" s="17" t="s">
        <v>29</v>
      </c>
      <c r="Y7" t="s">
        <v>48</v>
      </c>
      <c r="Z7">
        <v>101</v>
      </c>
      <c r="AA7">
        <v>43</v>
      </c>
    </row>
    <row r="8" spans="1:64" ht="15.75" thickBot="1" x14ac:dyDescent="0.3">
      <c r="A8" t="s">
        <v>54</v>
      </c>
      <c r="B8" t="s">
        <v>55</v>
      </c>
      <c r="C8" s="17">
        <v>44104</v>
      </c>
      <c r="D8" s="7">
        <v>150000</v>
      </c>
      <c r="E8" t="s">
        <v>30</v>
      </c>
      <c r="F8" t="s">
        <v>27</v>
      </c>
      <c r="G8" s="7">
        <v>150000</v>
      </c>
      <c r="H8" s="7">
        <v>67200</v>
      </c>
      <c r="I8" s="12">
        <v>44.800000000000004</v>
      </c>
      <c r="J8" s="7">
        <v>134332</v>
      </c>
      <c r="K8" s="7">
        <v>78900</v>
      </c>
      <c r="L8" s="7">
        <v>71100</v>
      </c>
      <c r="M8" s="7">
        <v>76247.59375</v>
      </c>
      <c r="N8" s="22">
        <v>0.93248844328284131</v>
      </c>
      <c r="O8" s="27">
        <v>1200</v>
      </c>
      <c r="P8" s="32">
        <v>59.25</v>
      </c>
      <c r="Q8" s="47" t="s">
        <v>41</v>
      </c>
      <c r="R8" s="41">
        <v>4754.3457732845163</v>
      </c>
      <c r="S8" t="s">
        <v>42</v>
      </c>
      <c r="U8" s="7">
        <v>73900</v>
      </c>
      <c r="V8" t="s">
        <v>28</v>
      </c>
      <c r="W8" s="17" t="s">
        <v>29</v>
      </c>
      <c r="Y8" t="s">
        <v>48</v>
      </c>
      <c r="Z8">
        <v>101</v>
      </c>
      <c r="AA8">
        <v>57</v>
      </c>
    </row>
    <row r="9" spans="1:64" ht="15.75" thickTop="1" x14ac:dyDescent="0.25">
      <c r="A9" s="3"/>
      <c r="B9" s="3"/>
      <c r="C9" s="18" t="s">
        <v>31</v>
      </c>
      <c r="D9" s="8">
        <f>+SUM(D2:D8)</f>
        <v>830600</v>
      </c>
      <c r="E9" s="3"/>
      <c r="F9" s="3"/>
      <c r="G9" s="8">
        <f>+SUM(G2:G8)</f>
        <v>830600</v>
      </c>
      <c r="H9" s="8">
        <f>+SUM(H2:H8)</f>
        <v>393300</v>
      </c>
      <c r="I9" s="13"/>
      <c r="J9" s="8">
        <f>+SUM(J2:J8)</f>
        <v>790402</v>
      </c>
      <c r="K9" s="8"/>
      <c r="L9" s="8">
        <f>+SUM(L2:L8)</f>
        <v>403911</v>
      </c>
      <c r="M9" s="8">
        <f>+SUM(M2:M8)</f>
        <v>559219.74324098858</v>
      </c>
      <c r="N9" s="23"/>
      <c r="O9" s="28"/>
      <c r="P9" s="33" t="e">
        <f>AVERAGE(P2:P8)</f>
        <v>#DIV/0!</v>
      </c>
      <c r="Q9" s="37"/>
      <c r="R9" s="42">
        <f>ABS(N11-N10)*100</f>
        <v>1.4339331684073753</v>
      </c>
      <c r="S9" s="3"/>
      <c r="T9" s="3"/>
      <c r="U9" s="8"/>
      <c r="V9" s="3"/>
      <c r="W9" s="18"/>
      <c r="X9" s="3"/>
      <c r="Y9" s="3"/>
      <c r="Z9" s="3"/>
      <c r="AA9" s="3"/>
    </row>
    <row r="10" spans="1:64" x14ac:dyDescent="0.25">
      <c r="A10" s="4"/>
      <c r="B10" s="4"/>
      <c r="C10" s="19"/>
      <c r="D10" s="9"/>
      <c r="E10" s="4"/>
      <c r="F10" s="4"/>
      <c r="G10" s="9"/>
      <c r="H10" s="9" t="s">
        <v>32</v>
      </c>
      <c r="I10" s="14">
        <f>H9/G9*100</f>
        <v>47.351312304358295</v>
      </c>
      <c r="J10" s="9"/>
      <c r="K10" s="9"/>
      <c r="L10" s="9"/>
      <c r="M10" s="9" t="s">
        <v>33</v>
      </c>
      <c r="N10" s="24">
        <f>L9/M9</f>
        <v>0.72227600130694913</v>
      </c>
      <c r="O10" s="29"/>
      <c r="P10" s="34" t="s">
        <v>34</v>
      </c>
      <c r="Q10" s="38" t="s">
        <v>75</v>
      </c>
      <c r="R10" s="43"/>
      <c r="S10" s="4"/>
      <c r="T10" s="4"/>
      <c r="U10" s="9"/>
      <c r="V10" s="4"/>
      <c r="W10" s="19"/>
      <c r="X10" s="4"/>
      <c r="Y10" s="4"/>
      <c r="Z10" s="4"/>
      <c r="AA10" s="4"/>
    </row>
    <row r="11" spans="1:64" x14ac:dyDescent="0.25">
      <c r="A11" s="46" t="s">
        <v>56</v>
      </c>
      <c r="B11" s="5"/>
      <c r="C11" s="20"/>
      <c r="D11" s="10"/>
      <c r="E11" s="5"/>
      <c r="F11" s="5"/>
      <c r="G11" s="10"/>
      <c r="H11" s="10" t="s">
        <v>35</v>
      </c>
      <c r="I11" s="15">
        <f ca="1">STDEV(I2:I11)</f>
        <v>2.5902893790141843</v>
      </c>
      <c r="J11" s="10"/>
      <c r="K11" s="10"/>
      <c r="L11" s="10"/>
      <c r="M11" s="10" t="s">
        <v>36</v>
      </c>
      <c r="N11" s="25">
        <f>AVERAGE(N2:N8)</f>
        <v>0.70793666962287538</v>
      </c>
      <c r="O11" s="30"/>
      <c r="P11" s="35" t="s">
        <v>37</v>
      </c>
      <c r="Q11" s="45">
        <f>AVERAGE(R2:R11)</f>
        <v>1207.9532194710289</v>
      </c>
      <c r="R11" s="44" t="s">
        <v>38</v>
      </c>
      <c r="S11" s="5">
        <f>+(Q11/N11)</f>
        <v>1706.301243181141</v>
      </c>
      <c r="T11" s="5"/>
      <c r="U11" s="10"/>
      <c r="V11" s="5"/>
      <c r="W11" s="20"/>
      <c r="X11" s="5"/>
      <c r="Y11" s="5"/>
      <c r="Z11" s="5"/>
      <c r="AA11" s="5"/>
    </row>
    <row r="12" spans="1:64" x14ac:dyDescent="0.25">
      <c r="A12" t="s">
        <v>57</v>
      </c>
    </row>
    <row r="13" spans="1:64" x14ac:dyDescent="0.25">
      <c r="A13" t="s">
        <v>58</v>
      </c>
    </row>
    <row r="14" spans="1:64" x14ac:dyDescent="0.25">
      <c r="A14" t="s">
        <v>59</v>
      </c>
    </row>
    <row r="15" spans="1:64" x14ac:dyDescent="0.25">
      <c r="A15" t="s">
        <v>60</v>
      </c>
    </row>
    <row r="16" spans="1:64" x14ac:dyDescent="0.25">
      <c r="A16" t="s">
        <v>61</v>
      </c>
    </row>
    <row r="17" spans="1:3" x14ac:dyDescent="0.25">
      <c r="A17" t="s">
        <v>62</v>
      </c>
    </row>
    <row r="18" spans="1:3" x14ac:dyDescent="0.25">
      <c r="A18" s="48" t="s">
        <v>2</v>
      </c>
      <c r="B18" s="49" t="s">
        <v>63</v>
      </c>
      <c r="C18" s="50" t="s">
        <v>64</v>
      </c>
    </row>
    <row r="19" spans="1:3" ht="31.5" x14ac:dyDescent="0.25">
      <c r="A19" s="48" t="s">
        <v>5</v>
      </c>
      <c r="B19" s="49" t="s">
        <v>65</v>
      </c>
      <c r="C19" s="50" t="s">
        <v>64</v>
      </c>
    </row>
    <row r="20" spans="1:3" ht="21" x14ac:dyDescent="0.25">
      <c r="A20" s="48" t="s">
        <v>25</v>
      </c>
      <c r="B20" s="49" t="s">
        <v>66</v>
      </c>
      <c r="C20" s="50" t="s">
        <v>64</v>
      </c>
    </row>
    <row r="21" spans="1:3" x14ac:dyDescent="0.25">
      <c r="A21" s="48" t="s">
        <v>67</v>
      </c>
      <c r="B21" s="49" t="s">
        <v>68</v>
      </c>
      <c r="C21" s="50" t="s">
        <v>64</v>
      </c>
    </row>
    <row r="22" spans="1:3" x14ac:dyDescent="0.25">
      <c r="A22" s="48" t="s">
        <v>69</v>
      </c>
      <c r="B22" s="49" t="s">
        <v>70</v>
      </c>
      <c r="C22" s="50" t="s">
        <v>64</v>
      </c>
    </row>
    <row r="23" spans="1:3" x14ac:dyDescent="0.25">
      <c r="A23" s="48" t="s">
        <v>71</v>
      </c>
      <c r="B23" s="49" t="s">
        <v>72</v>
      </c>
      <c r="C23" s="50" t="s">
        <v>64</v>
      </c>
    </row>
    <row r="24" spans="1:3" x14ac:dyDescent="0.25">
      <c r="A24" s="48" t="s">
        <v>73</v>
      </c>
      <c r="B24" s="49" t="s">
        <v>74</v>
      </c>
      <c r="C24" s="48"/>
    </row>
  </sheetData>
  <conditionalFormatting sqref="A2:AA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313A-138A-43A1-BAC8-666049757A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cp:lastPrinted>2023-02-23T14:01:48Z</cp:lastPrinted>
  <dcterms:created xsi:type="dcterms:W3CDTF">2023-01-24T18:07:50Z</dcterms:created>
  <dcterms:modified xsi:type="dcterms:W3CDTF">2023-02-23T14:01:57Z</dcterms:modified>
</cp:coreProperties>
</file>